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12015" activeTab="0"/>
  </bookViews>
  <sheets>
    <sheet name="How we use our funding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<sst xmlns="http://schemas.openxmlformats.org/spreadsheetml/2006/main" count="105" uniqueCount="102">
  <si>
    <t>Investment</t>
  </si>
  <si>
    <t>Estates capital</t>
  </si>
  <si>
    <t>DORIS replacement programme</t>
  </si>
  <si>
    <t>Resource Discovery Development Programme</t>
  </si>
  <si>
    <t>Public Service Improvement Project</t>
  </si>
  <si>
    <t>Other (includes Map room, online shopping basket, Single Customer View, Moving Here, HR System)</t>
  </si>
  <si>
    <t>Technology</t>
  </si>
  <si>
    <t>Total spend on investment</t>
  </si>
  <si>
    <r>
      <t xml:space="preserve">How the National Archives is using its funding </t>
    </r>
    <r>
      <rPr>
        <sz val="12"/>
        <color theme="1"/>
        <rFont val="Arial"/>
        <family val="2"/>
      </rPr>
      <t>(based on its 2010-2011 budget)</t>
    </r>
  </si>
  <si>
    <t>Knowledge and Information team</t>
  </si>
  <si>
    <t>Communications &amp; Technology admin</t>
  </si>
  <si>
    <t>Systems Development</t>
  </si>
  <si>
    <t>Staff costs</t>
  </si>
  <si>
    <t>Technology Directorate reserve</t>
  </si>
  <si>
    <t>Web Continuity</t>
  </si>
  <si>
    <t>Digital Preservation</t>
  </si>
  <si>
    <t>Web team</t>
  </si>
  <si>
    <t>Archive Sector Development</t>
  </si>
  <si>
    <t>Information Management Practice</t>
  </si>
  <si>
    <t>Information Policy Services</t>
  </si>
  <si>
    <t>Standards staff costs</t>
  </si>
  <si>
    <t>Information policy staff costs</t>
  </si>
  <si>
    <t>Business planning/research</t>
  </si>
  <si>
    <t>Total spend on Information Policy Services</t>
  </si>
  <si>
    <t>Customer &amp; Business Development</t>
  </si>
  <si>
    <t>Publishing</t>
  </si>
  <si>
    <t>Retail</t>
  </si>
  <si>
    <t>Reprographics</t>
  </si>
  <si>
    <t>Customer &amp; Business Development Management</t>
  </si>
  <si>
    <t>Image Library</t>
  </si>
  <si>
    <t>Communications</t>
  </si>
  <si>
    <t>Documents Online</t>
  </si>
  <si>
    <t>Digitisation</t>
  </si>
  <si>
    <t>Directorate reserve</t>
  </si>
  <si>
    <t>Total spend on Customer &amp; Business Development</t>
  </si>
  <si>
    <t>Chief Executive's Office and Government Knowledge &amp; Information Management</t>
  </si>
  <si>
    <t>Executive Team</t>
  </si>
  <si>
    <t>Marketing</t>
  </si>
  <si>
    <t>Total spend on CEO's Office and GKIM</t>
  </si>
  <si>
    <t>Chief Executive's  (CEO) Office and Government Knowledge &amp; Information Management (GKIM)</t>
  </si>
  <si>
    <t>HR &amp; Organisational Development</t>
  </si>
  <si>
    <t>Staff engagement</t>
  </si>
  <si>
    <t>Diversity</t>
  </si>
  <si>
    <t>Recruitment</t>
  </si>
  <si>
    <t>Training</t>
  </si>
  <si>
    <t>Childcare vouchers</t>
  </si>
  <si>
    <t>Legal expenses</t>
  </si>
  <si>
    <t>Payroll admin</t>
  </si>
  <si>
    <t>Pensions admin</t>
  </si>
  <si>
    <t>Other (includes contractors, Health &amp; Safety, Welfare, Sign Language, Personnel related)</t>
  </si>
  <si>
    <t>Total spend on HR &amp; Organisational Development</t>
  </si>
  <si>
    <t>Finance &amp; Performance</t>
  </si>
  <si>
    <t>Corporate Planning</t>
  </si>
  <si>
    <t>Finance</t>
  </si>
  <si>
    <t>Procurement</t>
  </si>
  <si>
    <t>Strategic Projects</t>
  </si>
  <si>
    <t>Total spend on Finance &amp; Performance</t>
  </si>
  <si>
    <t>Operations &amp; Services</t>
  </si>
  <si>
    <t>Security</t>
  </si>
  <si>
    <t>Directorate planning</t>
  </si>
  <si>
    <t>Public services</t>
  </si>
  <si>
    <t>Education</t>
  </si>
  <si>
    <t>Collection Care</t>
  </si>
  <si>
    <t>Total spend on Technology</t>
  </si>
  <si>
    <t xml:space="preserve">                 Minor IT</t>
  </si>
  <si>
    <t xml:space="preserve">                 Equipment Operating Leases</t>
  </si>
  <si>
    <t xml:space="preserve">                 NDAD (Government dataset preservation)</t>
  </si>
  <si>
    <t xml:space="preserve">                 Telecoms</t>
  </si>
  <si>
    <t xml:space="preserve">                 IT maintenance and support</t>
  </si>
  <si>
    <t xml:space="preserve">                 Internet</t>
  </si>
  <si>
    <t xml:space="preserve">                 Staff costs</t>
  </si>
  <si>
    <t xml:space="preserve">                 Other (includes contractors, consultants and minor software)</t>
  </si>
  <si>
    <t xml:space="preserve">                                                                           Development</t>
  </si>
  <si>
    <t xml:space="preserve">                                                                           Website hosting</t>
  </si>
  <si>
    <r>
      <rPr>
        <b/>
        <sz val="11"/>
        <color indexed="8"/>
        <rFont val="Arial"/>
        <family val="2"/>
      </rPr>
      <t xml:space="preserve">Document Services Delivery    </t>
    </r>
    <r>
      <rPr>
        <sz val="11"/>
        <color indexed="8"/>
        <rFont val="Arial"/>
        <family val="2"/>
      </rPr>
      <t xml:space="preserve">  Staff costs</t>
    </r>
  </si>
  <si>
    <t xml:space="preserve">                                                         Deepstore/Document Moves</t>
  </si>
  <si>
    <r>
      <rPr>
        <b/>
        <sz val="11"/>
        <color indexed="8"/>
        <rFont val="Arial"/>
        <family val="2"/>
      </rPr>
      <t>Legislative and Publishing Services</t>
    </r>
    <r>
      <rPr>
        <sz val="11"/>
        <color indexed="8"/>
        <rFont val="Arial"/>
        <family val="2"/>
      </rPr>
      <t xml:space="preserve">           Staff costs</t>
    </r>
  </si>
  <si>
    <t xml:space="preserve">                                                        Operating leases</t>
  </si>
  <si>
    <t xml:space="preserve">                                                        Office machinery maintenance</t>
  </si>
  <si>
    <t xml:space="preserve">                                                        Contract cleaning</t>
  </si>
  <si>
    <t xml:space="preserve">                                                        Minor building maintenance</t>
  </si>
  <si>
    <t xml:space="preserve">                                                        Norwich office</t>
  </si>
  <si>
    <t xml:space="preserve">                                                        Rates</t>
  </si>
  <si>
    <t xml:space="preserve">                                                        Utilities</t>
  </si>
  <si>
    <t xml:space="preserve">                                                        Petty France office</t>
  </si>
  <si>
    <r>
      <t xml:space="preserve">Estates                                          </t>
    </r>
    <r>
      <rPr>
        <sz val="11"/>
        <color indexed="8"/>
        <rFont val="Arial"/>
        <family val="2"/>
      </rPr>
      <t xml:space="preserve"> Post </t>
    </r>
  </si>
  <si>
    <t xml:space="preserve">                                                        Kew facilities management</t>
  </si>
  <si>
    <t xml:space="preserve">                                                        Staff costs</t>
  </si>
  <si>
    <t xml:space="preserve">                                                        Other (includes contractors, H&amp;S services, minor furniture, stationery)</t>
  </si>
  <si>
    <r>
      <t xml:space="preserve">Advice Records Knowledge       </t>
    </r>
    <r>
      <rPr>
        <sz val="11"/>
        <color indexed="8"/>
        <rFont val="Arial"/>
        <family val="2"/>
      </rPr>
      <t>Staff costs</t>
    </r>
    <r>
      <rPr>
        <b/>
        <sz val="11"/>
        <color indexed="8"/>
        <rFont val="Arial"/>
        <family val="2"/>
      </rPr>
      <t xml:space="preserve"> </t>
    </r>
  </si>
  <si>
    <t>Total spend on Operations and Services</t>
  </si>
  <si>
    <t>Other</t>
  </si>
  <si>
    <t>Contingency including sick and maternity pay</t>
  </si>
  <si>
    <r>
      <rPr>
        <b/>
        <sz val="11"/>
        <color indexed="8"/>
        <rFont val="Arial"/>
        <family val="2"/>
      </rPr>
      <t xml:space="preserve">ICT  </t>
    </r>
    <r>
      <rPr>
        <sz val="11"/>
        <color indexed="8"/>
        <rFont val="Arial"/>
        <family val="2"/>
      </rPr>
      <t xml:space="preserve">         IT hardware additions</t>
    </r>
  </si>
  <si>
    <t xml:space="preserve">                                                         Other (includes office machinery maintenance, stationery, Travel/Subsistence)</t>
  </si>
  <si>
    <t xml:space="preserve">                                                        Other (includes subscriptions and Travel/Subsistence)</t>
  </si>
  <si>
    <t>£'000</t>
  </si>
  <si>
    <t>Total Spend</t>
  </si>
  <si>
    <t>Government Funded</t>
  </si>
  <si>
    <t>Contrinution from Income Generating Activities</t>
  </si>
  <si>
    <t>Of Which:</t>
  </si>
  <si>
    <t>Licensing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</si>
</sst>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166" fontId="40" fillId="0" borderId="0" xfId="42" applyNumberFormat="1" applyFont="1" applyAlignment="1">
      <alignment/>
    </xf>
    <xf numFmtId="3" fontId="38" fillId="0" borderId="10" xfId="0" applyNumberFormat="1" applyFont="1" applyBorder="1" applyAlignment="1">
      <alignment/>
    </xf>
    <xf numFmtId="0" fontId="36" fillId="0" borderId="0" xfId="0" applyFont="1" applyAlignment="1">
      <alignment horizontal="right"/>
    </xf>
    <xf numFmtId="9" fontId="36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zoomScalePageLayoutView="0" workbookViewId="0" topLeftCell="B70">
      <selection activeCell="B50" sqref="B50"/>
    </sheetView>
  </sheetViews>
  <sheetFormatPr defaultColWidth="8.88671875" defaultRowHeight="15"/>
  <cols>
    <col min="1" max="1" width="25.99609375" style="3" customWidth="1"/>
    <col min="2" max="2" width="84.5546875" style="0" bestFit="1" customWidth="1"/>
    <col min="3" max="3" width="8.88671875" style="3" customWidth="1"/>
    <col min="4" max="4" width="8.99609375" style="3" bestFit="1" customWidth="1"/>
  </cols>
  <sheetData>
    <row r="1" spans="1:3" ht="15.75">
      <c r="A1" s="9"/>
      <c r="B1" s="1" t="s">
        <v>8</v>
      </c>
      <c r="C1" s="18" t="s">
        <v>96</v>
      </c>
    </row>
    <row r="2" spans="1:3" ht="15">
      <c r="A2" s="9"/>
      <c r="C2" s="10"/>
    </row>
    <row r="3" spans="1:3" ht="15.75">
      <c r="A3" s="7" t="s">
        <v>0</v>
      </c>
      <c r="B3" s="3" t="s">
        <v>1</v>
      </c>
      <c r="C3" s="4">
        <v>3250</v>
      </c>
    </row>
    <row r="4" spans="1:3" ht="15">
      <c r="A4" s="9"/>
      <c r="B4" s="3" t="s">
        <v>2</v>
      </c>
      <c r="C4" s="4">
        <v>1000</v>
      </c>
    </row>
    <row r="5" spans="1:3" ht="15">
      <c r="A5" s="9"/>
      <c r="B5" s="3" t="s">
        <v>3</v>
      </c>
      <c r="C5" s="4">
        <v>1799</v>
      </c>
    </row>
    <row r="6" spans="1:3" ht="15">
      <c r="A6" s="9"/>
      <c r="B6" s="3" t="s">
        <v>4</v>
      </c>
      <c r="C6" s="4">
        <f>437</f>
        <v>437</v>
      </c>
    </row>
    <row r="7" spans="1:3" ht="15">
      <c r="A7" s="9"/>
      <c r="B7" s="3" t="s">
        <v>5</v>
      </c>
      <c r="C7" s="4">
        <f>1321</f>
        <v>1321</v>
      </c>
    </row>
    <row r="8" spans="1:5" ht="15.75">
      <c r="A8" s="9"/>
      <c r="B8" s="5" t="s">
        <v>7</v>
      </c>
      <c r="D8" s="6">
        <f>SUM(C3:C8)</f>
        <v>7807</v>
      </c>
      <c r="E8" s="19">
        <f>D8/D$107</f>
        <v>0.16668801776411307</v>
      </c>
    </row>
    <row r="9" spans="1:2" ht="15">
      <c r="A9" s="9"/>
      <c r="B9" s="3"/>
    </row>
    <row r="10" spans="1:3" ht="15.75">
      <c r="A10" s="7" t="s">
        <v>6</v>
      </c>
      <c r="B10" s="3" t="s">
        <v>10</v>
      </c>
      <c r="C10" s="4">
        <v>74</v>
      </c>
    </row>
    <row r="11" spans="1:3" ht="15">
      <c r="A11" s="9"/>
      <c r="B11" s="3" t="s">
        <v>9</v>
      </c>
      <c r="C11" s="4">
        <v>122</v>
      </c>
    </row>
    <row r="12" spans="1:3" ht="15">
      <c r="A12" s="9"/>
      <c r="B12" s="3" t="s">
        <v>11</v>
      </c>
      <c r="C12" s="4">
        <v>318</v>
      </c>
    </row>
    <row r="13" spans="1:3" ht="15">
      <c r="A13" s="9"/>
      <c r="B13" s="3" t="s">
        <v>13</v>
      </c>
      <c r="C13" s="4">
        <v>50</v>
      </c>
    </row>
    <row r="14" spans="1:3" ht="15">
      <c r="A14" s="9"/>
      <c r="B14" s="3" t="s">
        <v>14</v>
      </c>
      <c r="C14" s="4">
        <v>595</v>
      </c>
    </row>
    <row r="15" spans="1:3" ht="15">
      <c r="A15" s="9"/>
      <c r="B15" s="3" t="s">
        <v>15</v>
      </c>
      <c r="C15" s="4">
        <v>734</v>
      </c>
    </row>
    <row r="16" spans="1:3" ht="15">
      <c r="A16" s="9"/>
      <c r="B16" s="3" t="s">
        <v>16</v>
      </c>
      <c r="C16" s="4">
        <v>486</v>
      </c>
    </row>
    <row r="17" spans="1:3" ht="15">
      <c r="A17" s="9"/>
      <c r="B17" s="3"/>
      <c r="C17" s="4"/>
    </row>
    <row r="18" spans="1:3" ht="15.75">
      <c r="A18" s="8"/>
      <c r="B18" s="12" t="s">
        <v>93</v>
      </c>
      <c r="C18" s="4">
        <v>294</v>
      </c>
    </row>
    <row r="19" spans="1:3" ht="15">
      <c r="A19" s="9"/>
      <c r="B19" s="3" t="s">
        <v>64</v>
      </c>
      <c r="C19" s="4">
        <v>141</v>
      </c>
    </row>
    <row r="20" spans="1:3" ht="15">
      <c r="A20" s="9"/>
      <c r="B20" s="3" t="s">
        <v>65</v>
      </c>
      <c r="C20" s="4">
        <v>324</v>
      </c>
    </row>
    <row r="21" spans="1:3" ht="15">
      <c r="A21" s="9"/>
      <c r="B21" s="3" t="s">
        <v>66</v>
      </c>
      <c r="C21" s="4">
        <v>330</v>
      </c>
    </row>
    <row r="22" spans="1:3" ht="15">
      <c r="A22" s="9"/>
      <c r="B22" s="3" t="s">
        <v>67</v>
      </c>
      <c r="C22" s="4">
        <v>78</v>
      </c>
    </row>
    <row r="23" spans="1:3" ht="15">
      <c r="A23" s="9"/>
      <c r="B23" s="3" t="s">
        <v>68</v>
      </c>
      <c r="C23" s="4">
        <v>1011</v>
      </c>
    </row>
    <row r="24" spans="1:3" ht="15">
      <c r="A24" s="9"/>
      <c r="B24" s="3" t="s">
        <v>69</v>
      </c>
      <c r="C24" s="4">
        <v>22</v>
      </c>
    </row>
    <row r="25" spans="1:3" ht="15">
      <c r="A25" s="9"/>
      <c r="B25" s="3" t="s">
        <v>70</v>
      </c>
      <c r="C25" s="4">
        <v>1722</v>
      </c>
    </row>
    <row r="26" spans="1:3" ht="15">
      <c r="A26" s="9"/>
      <c r="B26" s="3" t="s">
        <v>71</v>
      </c>
      <c r="C26" s="4">
        <f>127</f>
        <v>127</v>
      </c>
    </row>
    <row r="27" spans="1:5" ht="15.75">
      <c r="A27" s="9"/>
      <c r="B27" s="5" t="s">
        <v>63</v>
      </c>
      <c r="D27" s="6">
        <f>SUM(C10:C27)</f>
        <v>6428</v>
      </c>
      <c r="E27" s="19">
        <f>D27/D$107</f>
        <v>0.13724485438551542</v>
      </c>
    </row>
    <row r="28" ht="15">
      <c r="A28" s="9"/>
    </row>
    <row r="29" spans="1:3" ht="15">
      <c r="A29" s="8" t="s">
        <v>19</v>
      </c>
      <c r="B29" s="3" t="s">
        <v>17</v>
      </c>
      <c r="C29" s="4">
        <v>1227</v>
      </c>
    </row>
    <row r="30" spans="1:3" ht="15.75">
      <c r="A30" s="7"/>
      <c r="B30" s="3" t="s">
        <v>18</v>
      </c>
      <c r="C30" s="4">
        <v>2010</v>
      </c>
    </row>
    <row r="31" spans="1:3" ht="15">
      <c r="A31" s="9"/>
      <c r="B31" s="3" t="s">
        <v>20</v>
      </c>
      <c r="C31" s="4">
        <v>349</v>
      </c>
    </row>
    <row r="32" spans="1:3" ht="15">
      <c r="A32" s="9"/>
      <c r="B32" s="3" t="s">
        <v>21</v>
      </c>
      <c r="C32" s="4">
        <v>387</v>
      </c>
    </row>
    <row r="33" spans="1:3" ht="15">
      <c r="A33" s="9"/>
      <c r="B33" s="3" t="s">
        <v>22</v>
      </c>
      <c r="C33" s="4">
        <v>1118</v>
      </c>
    </row>
    <row r="34" ht="15">
      <c r="A34" s="9"/>
    </row>
    <row r="35" spans="1:3" ht="15.75">
      <c r="A35" s="7"/>
      <c r="B35" s="3" t="s">
        <v>76</v>
      </c>
      <c r="C35" s="4">
        <v>1069</v>
      </c>
    </row>
    <row r="36" spans="1:3" ht="15">
      <c r="A36" s="9"/>
      <c r="B36" s="3" t="s">
        <v>72</v>
      </c>
      <c r="C36" s="4">
        <v>611</v>
      </c>
    </row>
    <row r="37" spans="1:3" ht="15">
      <c r="A37" s="9"/>
      <c r="B37" s="3" t="s">
        <v>73</v>
      </c>
      <c r="C37" s="4">
        <v>250</v>
      </c>
    </row>
    <row r="38" spans="1:5" ht="15.75">
      <c r="A38" s="9"/>
      <c r="B38" s="5" t="s">
        <v>23</v>
      </c>
      <c r="D38" s="6">
        <f>SUM(C29:C37)</f>
        <v>7021</v>
      </c>
      <c r="E38" s="19">
        <f>D38/D$107</f>
        <v>0.1499060551712358</v>
      </c>
    </row>
    <row r="39" ht="15">
      <c r="A39" s="9"/>
    </row>
    <row r="40" spans="1:3" ht="30">
      <c r="A40" s="8" t="s">
        <v>24</v>
      </c>
      <c r="B40" s="3" t="s">
        <v>101</v>
      </c>
      <c r="C40" s="4">
        <v>170</v>
      </c>
    </row>
    <row r="41" spans="1:3" ht="15">
      <c r="A41" s="9"/>
      <c r="B41" s="3" t="s">
        <v>25</v>
      </c>
      <c r="C41" s="4">
        <v>19</v>
      </c>
    </row>
    <row r="42" spans="1:3" ht="15">
      <c r="A42" s="9"/>
      <c r="B42" s="3" t="s">
        <v>26</v>
      </c>
      <c r="C42" s="4">
        <v>116</v>
      </c>
    </row>
    <row r="43" spans="1:3" ht="15">
      <c r="A43" s="9"/>
      <c r="B43" s="3" t="s">
        <v>27</v>
      </c>
      <c r="C43" s="4">
        <v>817</v>
      </c>
    </row>
    <row r="44" spans="1:3" ht="15">
      <c r="A44" s="9"/>
      <c r="B44" s="3" t="s">
        <v>37</v>
      </c>
      <c r="C44" s="4">
        <v>408</v>
      </c>
    </row>
    <row r="45" spans="1:3" ht="15">
      <c r="A45" s="9"/>
      <c r="B45" s="3" t="s">
        <v>28</v>
      </c>
      <c r="C45" s="4">
        <v>444</v>
      </c>
    </row>
    <row r="46" spans="1:3" ht="15">
      <c r="A46" s="9"/>
      <c r="B46" s="3" t="s">
        <v>29</v>
      </c>
      <c r="C46" s="4">
        <v>135</v>
      </c>
    </row>
    <row r="47" spans="1:3" ht="15">
      <c r="A47" s="9"/>
      <c r="B47" s="3" t="s">
        <v>30</v>
      </c>
      <c r="C47" s="4">
        <v>274</v>
      </c>
    </row>
    <row r="48" spans="1:3" ht="15">
      <c r="A48" s="9"/>
      <c r="B48" s="3" t="s">
        <v>31</v>
      </c>
      <c r="C48" s="4">
        <v>94</v>
      </c>
    </row>
    <row r="49" spans="1:3" ht="15">
      <c r="A49" s="9"/>
      <c r="B49" s="3" t="s">
        <v>32</v>
      </c>
      <c r="C49" s="4">
        <v>332</v>
      </c>
    </row>
    <row r="50" spans="1:3" ht="15">
      <c r="A50" s="9"/>
      <c r="B50" s="3" t="s">
        <v>33</v>
      </c>
      <c r="C50" s="4">
        <v>51</v>
      </c>
    </row>
    <row r="51" spans="1:5" ht="15.75">
      <c r="A51" s="9"/>
      <c r="B51" s="5" t="s">
        <v>34</v>
      </c>
      <c r="D51" s="6">
        <f>SUM(C40:C51)</f>
        <v>2860</v>
      </c>
      <c r="E51" s="19">
        <f>D51/D$107</f>
        <v>0.06106413869672901</v>
      </c>
    </row>
    <row r="52" ht="15">
      <c r="A52" s="9"/>
    </row>
    <row r="53" spans="1:3" ht="60">
      <c r="A53" s="11" t="s">
        <v>39</v>
      </c>
      <c r="B53" s="3" t="s">
        <v>36</v>
      </c>
      <c r="C53" s="4">
        <v>1215</v>
      </c>
    </row>
    <row r="54" spans="1:3" ht="15">
      <c r="A54" s="9"/>
      <c r="B54" s="3" t="s">
        <v>35</v>
      </c>
      <c r="C54" s="4">
        <v>592</v>
      </c>
    </row>
    <row r="55" spans="1:5" ht="15.75">
      <c r="A55" s="9"/>
      <c r="B55" s="5" t="s">
        <v>38</v>
      </c>
      <c r="D55" s="6">
        <f>SUM(C53:C54)</f>
        <v>1807</v>
      </c>
      <c r="E55" s="19">
        <f>D55/D$107</f>
        <v>0.0385814330856606</v>
      </c>
    </row>
    <row r="56" ht="15">
      <c r="A56" s="9"/>
    </row>
    <row r="57" spans="1:3" ht="30">
      <c r="A57" s="7" t="s">
        <v>40</v>
      </c>
      <c r="B57" s="3" t="s">
        <v>41</v>
      </c>
      <c r="C57" s="4">
        <v>39</v>
      </c>
    </row>
    <row r="58" spans="1:3" ht="15">
      <c r="A58" s="9"/>
      <c r="B58" s="3" t="s">
        <v>42</v>
      </c>
      <c r="C58" s="4">
        <v>20</v>
      </c>
    </row>
    <row r="59" spans="1:3" ht="15">
      <c r="A59" s="9"/>
      <c r="B59" s="3" t="s">
        <v>43</v>
      </c>
      <c r="C59" s="4">
        <v>260</v>
      </c>
    </row>
    <row r="60" spans="1:3" ht="15">
      <c r="A60" s="9"/>
      <c r="B60" s="3" t="s">
        <v>44</v>
      </c>
      <c r="C60" s="4">
        <v>440</v>
      </c>
    </row>
    <row r="61" spans="1:3" ht="15">
      <c r="A61" s="9"/>
      <c r="B61" s="3" t="s">
        <v>12</v>
      </c>
      <c r="C61" s="4">
        <v>634</v>
      </c>
    </row>
    <row r="62" spans="2:3" ht="15">
      <c r="B62" s="3" t="s">
        <v>45</v>
      </c>
      <c r="C62" s="4">
        <v>48</v>
      </c>
    </row>
    <row r="63" spans="2:3" ht="15">
      <c r="B63" s="3" t="s">
        <v>46</v>
      </c>
      <c r="C63" s="4">
        <v>50</v>
      </c>
    </row>
    <row r="64" spans="2:3" ht="15">
      <c r="B64" s="3" t="s">
        <v>47</v>
      </c>
      <c r="C64" s="4">
        <v>61</v>
      </c>
    </row>
    <row r="65" spans="2:3" ht="15">
      <c r="B65" s="3" t="s">
        <v>48</v>
      </c>
      <c r="C65" s="4">
        <v>24</v>
      </c>
    </row>
    <row r="66" spans="2:3" ht="15">
      <c r="B66" s="3" t="s">
        <v>33</v>
      </c>
      <c r="C66" s="4">
        <v>25</v>
      </c>
    </row>
    <row r="67" spans="2:3" ht="15">
      <c r="B67" s="3" t="s">
        <v>49</v>
      </c>
      <c r="C67" s="4">
        <v>109</v>
      </c>
    </row>
    <row r="68" spans="2:5" ht="15.75">
      <c r="B68" s="5" t="s">
        <v>50</v>
      </c>
      <c r="D68" s="6">
        <f>SUM(C57:C67)</f>
        <v>1710</v>
      </c>
      <c r="E68" s="19">
        <f>D68/D$107</f>
        <v>0.03651037663335895</v>
      </c>
    </row>
    <row r="70" spans="1:3" ht="15.75">
      <c r="A70" s="2" t="s">
        <v>51</v>
      </c>
      <c r="B70" s="3" t="s">
        <v>52</v>
      </c>
      <c r="C70" s="4">
        <v>171</v>
      </c>
    </row>
    <row r="71" spans="2:3" ht="15">
      <c r="B71" s="3" t="s">
        <v>53</v>
      </c>
      <c r="C71" s="4">
        <v>817</v>
      </c>
    </row>
    <row r="72" spans="2:3" ht="15">
      <c r="B72" s="3" t="s">
        <v>54</v>
      </c>
      <c r="C72" s="4">
        <v>143</v>
      </c>
    </row>
    <row r="73" spans="2:3" ht="15">
      <c r="B73" s="3" t="s">
        <v>55</v>
      </c>
      <c r="C73" s="4">
        <v>431</v>
      </c>
    </row>
    <row r="74" spans="2:3" ht="15">
      <c r="B74" s="3" t="s">
        <v>33</v>
      </c>
      <c r="C74" s="4">
        <v>70</v>
      </c>
    </row>
    <row r="75" spans="2:5" ht="15.75">
      <c r="B75" s="5" t="s">
        <v>56</v>
      </c>
      <c r="D75" s="6">
        <f>SUM(C70:C74)</f>
        <v>1632</v>
      </c>
      <c r="E75" s="19">
        <f>D75/D$107</f>
        <v>0.034844991032539074</v>
      </c>
    </row>
    <row r="77" spans="1:3" ht="15.75">
      <c r="A77" s="2" t="s">
        <v>57</v>
      </c>
      <c r="B77" s="3" t="s">
        <v>58</v>
      </c>
      <c r="C77" s="4">
        <v>993</v>
      </c>
    </row>
    <row r="78" spans="2:3" ht="15">
      <c r="B78" s="3" t="s">
        <v>59</v>
      </c>
      <c r="C78" s="4">
        <v>72</v>
      </c>
    </row>
    <row r="79" spans="2:3" ht="15">
      <c r="B79" s="3" t="s">
        <v>33</v>
      </c>
      <c r="C79" s="4">
        <v>50</v>
      </c>
    </row>
    <row r="80" spans="2:3" ht="15">
      <c r="B80" s="3" t="s">
        <v>60</v>
      </c>
      <c r="C80" s="4">
        <v>482</v>
      </c>
    </row>
    <row r="81" spans="2:3" ht="15">
      <c r="B81" s="3" t="s">
        <v>61</v>
      </c>
      <c r="C81" s="4">
        <v>498</v>
      </c>
    </row>
    <row r="82" spans="2:3" ht="15">
      <c r="B82" s="3" t="s">
        <v>62</v>
      </c>
      <c r="C82" s="4">
        <v>1245</v>
      </c>
    </row>
    <row r="84" spans="2:3" ht="15.75">
      <c r="B84" s="3" t="s">
        <v>74</v>
      </c>
      <c r="C84" s="4">
        <v>2329</v>
      </c>
    </row>
    <row r="85" spans="2:3" ht="15">
      <c r="B85" s="3" t="s">
        <v>75</v>
      </c>
      <c r="C85" s="4">
        <v>621</v>
      </c>
    </row>
    <row r="86" spans="2:3" ht="15">
      <c r="B86" s="3" t="s">
        <v>94</v>
      </c>
      <c r="C86" s="4">
        <v>100</v>
      </c>
    </row>
    <row r="88" spans="2:3" ht="15.75">
      <c r="B88" s="2" t="s">
        <v>85</v>
      </c>
      <c r="C88" s="4">
        <v>108</v>
      </c>
    </row>
    <row r="89" spans="2:3" ht="15">
      <c r="B89" s="3" t="s">
        <v>77</v>
      </c>
      <c r="C89" s="4">
        <v>96</v>
      </c>
    </row>
    <row r="90" spans="2:3" ht="15">
      <c r="B90" s="3" t="s">
        <v>78</v>
      </c>
      <c r="C90" s="4">
        <v>62</v>
      </c>
    </row>
    <row r="91" spans="2:3" ht="15">
      <c r="B91" s="3" t="s">
        <v>79</v>
      </c>
      <c r="C91" s="4">
        <v>288</v>
      </c>
    </row>
    <row r="92" spans="2:3" ht="15">
      <c r="B92" s="3" t="s">
        <v>80</v>
      </c>
      <c r="C92" s="4">
        <v>660</v>
      </c>
    </row>
    <row r="93" spans="2:3" ht="15">
      <c r="B93" s="3" t="s">
        <v>81</v>
      </c>
      <c r="C93" s="4">
        <v>41</v>
      </c>
    </row>
    <row r="94" spans="2:3" ht="15">
      <c r="B94" s="3" t="s">
        <v>82</v>
      </c>
      <c r="C94" s="4">
        <v>1769</v>
      </c>
    </row>
    <row r="95" spans="2:3" ht="15">
      <c r="B95" s="3" t="s">
        <v>83</v>
      </c>
      <c r="C95" s="4">
        <v>1260</v>
      </c>
    </row>
    <row r="96" spans="2:3" ht="15">
      <c r="B96" s="3" t="s">
        <v>84</v>
      </c>
      <c r="C96" s="4">
        <v>460</v>
      </c>
    </row>
    <row r="97" spans="2:3" ht="15">
      <c r="B97" s="3" t="s">
        <v>86</v>
      </c>
      <c r="C97" s="4">
        <v>1144</v>
      </c>
    </row>
    <row r="98" spans="2:3" ht="15">
      <c r="B98" s="3" t="s">
        <v>87</v>
      </c>
      <c r="C98" s="4">
        <v>452</v>
      </c>
    </row>
    <row r="99" spans="2:3" ht="15">
      <c r="B99" s="3" t="s">
        <v>88</v>
      </c>
      <c r="C99" s="4">
        <v>158</v>
      </c>
    </row>
    <row r="101" spans="2:3" ht="15.75">
      <c r="B101" s="2" t="s">
        <v>89</v>
      </c>
      <c r="C101" s="4">
        <v>3406</v>
      </c>
    </row>
    <row r="102" spans="2:3" ht="15">
      <c r="B102" s="3" t="s">
        <v>95</v>
      </c>
      <c r="C102" s="4">
        <v>90</v>
      </c>
    </row>
    <row r="103" spans="2:5" ht="15.75">
      <c r="B103" s="5" t="s">
        <v>90</v>
      </c>
      <c r="D103" s="6">
        <f>SUM(C77:C102)</f>
        <v>16384</v>
      </c>
      <c r="E103" s="19">
        <f>D103/D$107</f>
        <v>0.3498163805619609</v>
      </c>
    </row>
    <row r="104" ht="15">
      <c r="B104" s="3"/>
    </row>
    <row r="105" spans="1:5" ht="15.75">
      <c r="A105" s="2" t="s">
        <v>91</v>
      </c>
      <c r="B105" s="2" t="s">
        <v>92</v>
      </c>
      <c r="C105" s="4">
        <v>1188</v>
      </c>
      <c r="D105" s="6">
        <f>C105</f>
        <v>1188</v>
      </c>
      <c r="E105" s="19">
        <f>D105/D$107</f>
        <v>0.02536510376633359</v>
      </c>
    </row>
    <row r="106" spans="2:4" ht="15">
      <c r="B106" s="3"/>
      <c r="C106" s="4"/>
      <c r="D106" s="4"/>
    </row>
    <row r="107" spans="2:4" ht="16.5" thickBot="1">
      <c r="B107" s="5" t="s">
        <v>97</v>
      </c>
      <c r="D107" s="17">
        <f>D105+D103+D75+D68+D55+D51+D38+D27+D8-1</f>
        <v>46836</v>
      </c>
    </row>
    <row r="108" spans="1:4" s="15" customFormat="1" ht="15.75" thickTop="1">
      <c r="A108" s="13"/>
      <c r="B108" s="14" t="s">
        <v>100</v>
      </c>
      <c r="C108" s="13"/>
      <c r="D108" s="13"/>
    </row>
    <row r="109" spans="1:4" s="15" customFormat="1" ht="15">
      <c r="A109" s="13"/>
      <c r="B109" s="14" t="s">
        <v>98</v>
      </c>
      <c r="C109" s="13"/>
      <c r="D109" s="16">
        <v>39072</v>
      </c>
    </row>
    <row r="110" spans="1:4" s="15" customFormat="1" ht="15">
      <c r="A110" s="13"/>
      <c r="B110" s="14" t="s">
        <v>99</v>
      </c>
      <c r="C110" s="13"/>
      <c r="D110" s="16">
        <v>7764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Authorised User</cp:lastModifiedBy>
  <cp:lastPrinted>2010-11-16T12:30:31Z</cp:lastPrinted>
  <dcterms:created xsi:type="dcterms:W3CDTF">2010-11-10T15:35:12Z</dcterms:created>
  <dcterms:modified xsi:type="dcterms:W3CDTF">2010-12-15T14:56:47Z</dcterms:modified>
  <cp:category/>
  <cp:version/>
  <cp:contentType/>
  <cp:contentStatus/>
</cp:coreProperties>
</file>